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69862\Desktop\"/>
    </mc:Choice>
  </mc:AlternateContent>
  <workbookProtection workbookAlgorithmName="SHA-512" workbookHashValue="LYduas1njy5n4Z2IgOCPlTXuDda8m8PxEfa92EjSXTPTXUCd9id23/xDE/9nxIDdYiW93iGicRBSE3Q+MkFIWw==" workbookSaltValue="RTV15M3suOJGLHVm6wBhsA==" workbookSpinCount="100000" lockStructure="1"/>
  <bookViews>
    <workbookView xWindow="0" yWindow="0" windowWidth="20490" windowHeight="67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N6" i="5"/>
  <c r="M6" i="5"/>
  <c r="L6" i="5"/>
  <c r="W8" i="4" s="1"/>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AT8" i="4"/>
  <c r="AD8" i="4"/>
  <c r="P8" i="4"/>
  <c r="B8"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<sst xmlns="http://schemas.openxmlformats.org/spreadsheetml/2006/main" count="228" uniqueCount="114">
  <si>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</si>
  <si>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</si>
  <si>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</si>
  <si>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</si>
  <si>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</si>
  <si>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</si>
  <si>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</si>
  <si>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</si>
  <si>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</si>
  <si>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</si>
  <si>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</si>
  <si>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</si>
  <si>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</si>
  <si>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</si>
  <si>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</si>
  <si>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</si>
  <si>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</si>
  <si>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</si>
  <si>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</si>
  <si>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</si>
  <si>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</si>
  <si>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</si>
  <si>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</si>
  <si>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</si>
  <si>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</si>
  <si>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</si>
  <si>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</si>
  <si>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</si>
  <si>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</si>
  <si>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</si>
  <si>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</si>
  <si>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</si>
  <si>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</si>
  <si>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</si>
  <si>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</si>
  <si>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</si>
  <si>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</si>
  <si>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</si>
  <si>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</si>
  <si>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</si>
  <si>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</si>
  <si>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</si>
  <si>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</si>
  <si>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</si>
  <si>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</si>
  <si>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</si>
  <si>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</si>
  <si>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</si>
  <si>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</si>
  <si>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</si>
  <si>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</si>
  <si>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</si>
  <si>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</si>
  <si>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</si>
  <si>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</si>
  <si>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</si>
  <si>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</si>
  <si>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</si>
  <si>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</si>
  <si>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</si>
  <si>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</si>
  <si>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</si>
  <si>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</si>
  <si>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</si>
  <si>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</si>
  <si>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</si>
  <si>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</si>
  <si>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</si>
  <si>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</si>
  <si>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</si>
  <si>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</si>
  <si>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</si>
  <si>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</si>
  <si>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</si>
  <si>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</si>
  <si>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</si>
  <si>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</si>
  <si>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</si>
  <si>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</si>
  <si>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</si>
  <si>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</si>
  <si>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</si>
  <si>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</si>
  <si>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</si>
  <si>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</si>
  <si>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</si>
  <si>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</si>
  <si>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</si>
  <si>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</si>
  <si>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</si>
  <si>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</si>
  <si>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</si>
  <si>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</si>
  <si>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北海道　羅臼町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</si>
  <si>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</si>
  <si>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</si>
  <si>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</si>
  <si>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</si>
  <si>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</si>
  <si>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</si>
  <si>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</si>
  <si>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</si>
  <si>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</si>
  <si>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</si>
  <si>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</si>
  <si>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</si>
  <si>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</si>
  <si>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</si>
  <si>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</si>
  <si>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</si>
  <si>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</si>
  <si>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①継続的に100％を上回る黒字経営が続いているが、給水収益以外の収入に依存しており、料金回収率の状況と併せて経営改善を図っていく必要がある。
②過去において発生した累積欠損金を、毎年少しずつ減らしているものの、未だ高い比率となっている。0％となるよう経営改善を図っていく必要がある。
③約60％から徐々に増加しており、これは、小規模な建設改良工事を企業債を起こさず行っているための上昇であり、現金預金が減少していることに変わりはない。
④類似団体平均値より数値は低くなってきているが、企業債の償還が経営を悪化させる大きな要因なのは変わらない。
⑤毎年度100％を下回っており、給水に係る費用を給水収益以外の収入でも賄われている。このことから、適切な料金収入の確保が求められている。
⑥有収水量1㎥あたりの費用が継続的に類似団体平均値より上回っており、維持管理費の削減といった経営改善が必要である。
⑦継続的に類似団体平均値より上回っているが、漏水が多く施設は効率的に利用されているとは言えない。
⑧管路の漏水により施設の稼働が収益につながっていない。このことから、漏水等の原因を特定し、その対策を講じる必要がある。
　以上、いずれの指標をみても厳しい経営状況であり、経営改善等が必要となっている。</t>
    <rPh sb="143" eb="144">
      <t>ヤク</t>
    </rPh>
    <rPh sb="149" eb="151">
      <t>ジョジョ</t>
    </rPh>
    <rPh sb="152" eb="154">
      <t>ゾウカ</t>
    </rPh>
    <rPh sb="163" eb="166">
      <t>ショウキボ</t>
    </rPh>
    <rPh sb="190" eb="192">
      <t>ジョウショウ</t>
    </rPh>
    <rPh sb="210" eb="211">
      <t>カ</t>
    </rPh>
    <rPh sb="231" eb="232">
      <t>ヒク</t>
    </rPh>
    <rPh sb="265" eb="266">
      <t>カ</t>
    </rPh>
    <rPh sb="355" eb="358">
      <t>ケイゾクテキ</t>
    </rPh>
    <rPh sb="421" eb="423">
      <t>ロウスイ</t>
    </rPh>
    <rPh sb="424" eb="425">
      <t>オオ</t>
    </rPh>
    <rPh sb="442" eb="443">
      <t>イ</t>
    </rPh>
    <rPh sb="449" eb="451">
      <t>カンロ</t>
    </rPh>
    <rPh sb="452" eb="454">
      <t>ロウスイ</t>
    </rPh>
    <rPh sb="538" eb="539">
      <t>トウ</t>
    </rPh>
    <phoneticPr fontId="4"/>
  </si>
  <si>
    <t>①法定耐用年数超過が60％台で微増し、施設全体の老朽化が進んでいる。
②国道拡幅等により埋設された管が令和2年度以降に法定耐用年数を超過したため。
③令和3年度122ｍを更新しているが、更新理由は移設依頼によるものであるうえ、更新した延長が短いため、当該値は0.0％と表示されている。
　法定耐用年数を大幅に超えた老朽管も多く、早急な更新が必要となっている。しかしながら、経営状況、地形等の要因により、いかに更新していくか課題となっている。また、浄水場等優先順位が高い更新が発生してきており管路更新が進んできていない。</t>
    <rPh sb="7" eb="9">
      <t>チョウカ</t>
    </rPh>
    <rPh sb="19" eb="21">
      <t>シセツ</t>
    </rPh>
    <rPh sb="21" eb="23">
      <t>ゼンタイ</t>
    </rPh>
    <rPh sb="24" eb="27">
      <t>ロウキュウカ</t>
    </rPh>
    <rPh sb="28" eb="29">
      <t>スス</t>
    </rPh>
    <rPh sb="51" eb="53">
      <t>レイワ</t>
    </rPh>
    <rPh sb="66" eb="68">
      <t>チョウカ</t>
    </rPh>
    <rPh sb="75" eb="77">
      <t>レイワ</t>
    </rPh>
    <rPh sb="93" eb="97">
      <t>コウシンリユウ</t>
    </rPh>
    <rPh sb="98" eb="102">
      <t>イセツイライ</t>
    </rPh>
    <rPh sb="165" eb="167">
      <t>ソウキュウ</t>
    </rPh>
    <rPh sb="224" eb="228">
      <t>ジョウスイジョウトウ</t>
    </rPh>
    <rPh sb="228" eb="232">
      <t>ユウセンジュンイ</t>
    </rPh>
    <rPh sb="233" eb="234">
      <t>タカ</t>
    </rPh>
    <rPh sb="235" eb="237">
      <t>コウシン</t>
    </rPh>
    <rPh sb="238" eb="240">
      <t>ハッセイ</t>
    </rPh>
    <rPh sb="246" eb="250">
      <t>カンロコウシン</t>
    </rPh>
    <rPh sb="251" eb="252">
      <t>スス</t>
    </rPh>
    <phoneticPr fontId="4"/>
  </si>
  <si>
    <t xml:space="preserve">　当町の景気低迷、維持管理費の増加により水道事業は、2014年から続く収入不足により給水収益以外に頼らざるを得ない状況であり、企業債の償還の減少する2023年度までは、厳しい状況が続く見込みである。
　現在は、2012年度に策定した「羅臼町公営企業経営計画」に基づき経営しており、老朽管や浄水場の更新については、2018年度から始まった「第７期羅臼町総合計画」とも連動し、長期的に亘って施設整備を進めていく予定であったが緊急性がある施設整備の更新など更なる維持管理費の増加が発生しており経営を圧迫している。また、2016年度作成した、経営戦略を基に経営改善を再度検討する必要がある。
</t>
    <rPh sb="4" eb="8">
      <t>ケイキテイメイ</t>
    </rPh>
    <rPh sb="9" eb="14">
      <t>イジカンリヒ</t>
    </rPh>
    <rPh sb="15" eb="17">
      <t>ゾウカ</t>
    </rPh>
    <rPh sb="30" eb="31">
      <t>ネン</t>
    </rPh>
    <rPh sb="33" eb="34">
      <t>ツヅ</t>
    </rPh>
    <rPh sb="78" eb="79">
      <t>ネン</t>
    </rPh>
    <rPh sb="79" eb="80">
      <t>ド</t>
    </rPh>
    <rPh sb="109" eb="111">
      <t>ネンド</t>
    </rPh>
    <rPh sb="190" eb="191">
      <t>ワタ</t>
    </rPh>
    <rPh sb="210" eb="213">
      <t>キンキュウセイ</t>
    </rPh>
    <rPh sb="216" eb="220">
      <t>シセツセイビ</t>
    </rPh>
    <rPh sb="221" eb="223">
      <t>コウシン</t>
    </rPh>
    <rPh sb="225" eb="226">
      <t>サラ</t>
    </rPh>
    <rPh sb="228" eb="232">
      <t>イジカンリ</t>
    </rPh>
    <rPh sb="232" eb="233">
      <t>ヒ</t>
    </rPh>
    <rPh sb="234" eb="236">
      <t>ゾウカ</t>
    </rPh>
    <rPh sb="237" eb="239">
      <t>ハッセイ</t>
    </rPh>
    <rPh sb="243" eb="245">
      <t>ケイエイ</t>
    </rPh>
    <rPh sb="246" eb="248">
      <t>アッパク</t>
    </rPh>
    <rPh sb="260" eb="261">
      <t>ネン</t>
    </rPh>
    <rPh sb="261" eb="262">
      <t>ド</t>
    </rPh>
    <rPh sb="262" eb="264">
      <t>サクセイ</t>
    </rPh>
    <rPh sb="274" eb="278">
      <t>ケイエイカイゼン</t>
    </rPh>
    <rPh sb="279" eb="281">
      <t>サイド</t>
    </rPh>
    <rPh sb="281" eb="283">
      <t>ケントウ</t>
    </rPh>
    <rPh sb="285" eb="28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</si>
</sst>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48-444C-98DF-94BB7ECDF84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0.44</c:v>
                </c:pt>
                <c:pt idx="1">
                  <c:v>0.32</c:v>
                </c:pt>
                <c:pt idx="2">
                  <c:v>0.81</c:v>
                </c:pt>
                <c:pt idx="3">
                  <c:v>0.38</c:v>
                </c:pt>
                <c:pt idx="4">
                  <c:v>0.51</c:v>
                </c:pt>
              </c:numCache>
            </c:numRef>
          </c:val>
          <c:smooth val="0"/>
          <c:extLst>
            <c:ext xmlns:c16="http://schemas.microsoft.com/office/drawing/2014/chart" uri="{C3380CC4-5D6E-409C-BE32-E72D297353CC}">
              <c16:uniqueId val="{00000001-C448-444C-98DF-94BB7ECDF84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70.739999999999995</c:v>
                </c:pt>
                <c:pt idx="1">
                  <c:v>73.39</c:v>
                </c:pt>
                <c:pt idx="2">
                  <c:v>69.709999999999994</c:v>
                </c:pt>
                <c:pt idx="3">
                  <c:v>66.02</c:v>
                </c:pt>
                <c:pt idx="4">
                  <c:v>69.510000000000005</c:v>
                </c:pt>
              </c:numCache>
            </c:numRef>
          </c:val>
          <c:extLst>
            <c:ext xmlns:c16="http://schemas.microsoft.com/office/drawing/2014/chart" uri="{C3380CC4-5D6E-409C-BE32-E72D297353CC}">
              <c16:uniqueId val="{00000000-B2D6-4150-B618-F709CBF3E79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50.24</c:v>
                </c:pt>
                <c:pt idx="1">
                  <c:v>39.61</c:v>
                </c:pt>
                <c:pt idx="2">
                  <c:v>41.06</c:v>
                </c:pt>
                <c:pt idx="3">
                  <c:v>39.94</c:v>
                </c:pt>
                <c:pt idx="4">
                  <c:v>40.19</c:v>
                </c:pt>
              </c:numCache>
            </c:numRef>
          </c:val>
          <c:smooth val="0"/>
          <c:extLst>
            <c:ext xmlns:c16="http://schemas.microsoft.com/office/drawing/2014/chart" uri="{C3380CC4-5D6E-409C-BE32-E72D297353CC}">
              <c16:uniqueId val="{00000001-B2D6-4150-B618-F709CBF3E79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40.25</c:v>
                </c:pt>
                <c:pt idx="1">
                  <c:v>37.83</c:v>
                </c:pt>
                <c:pt idx="2">
                  <c:v>39.06</c:v>
                </c:pt>
                <c:pt idx="3">
                  <c:v>37.31</c:v>
                </c:pt>
                <c:pt idx="4">
                  <c:v>34.89</c:v>
                </c:pt>
              </c:numCache>
            </c:numRef>
          </c:val>
          <c:extLst>
            <c:ext xmlns:c16="http://schemas.microsoft.com/office/drawing/2014/chart" uri="{C3380CC4-5D6E-409C-BE32-E72D297353CC}">
              <c16:uniqueId val="{00000000-7744-43BD-9913-A19FBC72166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78.650000000000006</c:v>
                </c:pt>
                <c:pt idx="1">
                  <c:v>72.959999999999994</c:v>
                </c:pt>
                <c:pt idx="2">
                  <c:v>72.42</c:v>
                </c:pt>
                <c:pt idx="3">
                  <c:v>69.41</c:v>
                </c:pt>
                <c:pt idx="4">
                  <c:v>71.52</c:v>
                </c:pt>
              </c:numCache>
            </c:numRef>
          </c:val>
          <c:smooth val="0"/>
          <c:extLst>
            <c:ext xmlns:c16="http://schemas.microsoft.com/office/drawing/2014/chart" uri="{C3380CC4-5D6E-409C-BE32-E72D297353CC}">
              <c16:uniqueId val="{00000001-7744-43BD-9913-A19FBC72166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109.43</c:v>
                </c:pt>
                <c:pt idx="1">
                  <c:v>102.18</c:v>
                </c:pt>
                <c:pt idx="2">
                  <c:v>102.46</c:v>
                </c:pt>
                <c:pt idx="3">
                  <c:v>106.64</c:v>
                </c:pt>
                <c:pt idx="4">
                  <c:v>100.41</c:v>
                </c:pt>
              </c:numCache>
            </c:numRef>
          </c:val>
          <c:extLst>
            <c:ext xmlns:c16="http://schemas.microsoft.com/office/drawing/2014/chart" uri="{C3380CC4-5D6E-409C-BE32-E72D297353CC}">
              <c16:uniqueId val="{00000000-3D32-43C5-A3C7-2616FAF8A65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104.47</c:v>
                </c:pt>
                <c:pt idx="1">
                  <c:v>107.64</c:v>
                </c:pt>
                <c:pt idx="2">
                  <c:v>108.22</c:v>
                </c:pt>
                <c:pt idx="3">
                  <c:v>114.22</c:v>
                </c:pt>
                <c:pt idx="4">
                  <c:v>108.19</c:v>
                </c:pt>
              </c:numCache>
            </c:numRef>
          </c:val>
          <c:smooth val="0"/>
          <c:extLst>
            <c:ext xmlns:c16="http://schemas.microsoft.com/office/drawing/2014/chart" uri="{C3380CC4-5D6E-409C-BE32-E72D297353CC}">
              <c16:uniqueId val="{00000001-3D32-43C5-A3C7-2616FAF8A65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61.75</c:v>
                </c:pt>
                <c:pt idx="1">
                  <c:v>63.46</c:v>
                </c:pt>
                <c:pt idx="2">
                  <c:v>65.28</c:v>
                </c:pt>
                <c:pt idx="3">
                  <c:v>67.22</c:v>
                </c:pt>
                <c:pt idx="4">
                  <c:v>69.23</c:v>
                </c:pt>
              </c:numCache>
            </c:numRef>
          </c:val>
          <c:extLst>
            <c:ext xmlns:c16="http://schemas.microsoft.com/office/drawing/2014/chart" uri="{C3380CC4-5D6E-409C-BE32-E72D297353CC}">
              <c16:uniqueId val="{00000000-449F-467E-A3E5-09FFABFA67C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45.14</c:v>
                </c:pt>
                <c:pt idx="1">
                  <c:v>54.09</c:v>
                </c:pt>
                <c:pt idx="2">
                  <c:v>52.73</c:v>
                </c:pt>
                <c:pt idx="3">
                  <c:v>53.25</c:v>
                </c:pt>
                <c:pt idx="4">
                  <c:v>53.4</c:v>
                </c:pt>
              </c:numCache>
            </c:numRef>
          </c:val>
          <c:smooth val="0"/>
          <c:extLst>
            <c:ext xmlns:c16="http://schemas.microsoft.com/office/drawing/2014/chart" uri="{C3380CC4-5D6E-409C-BE32-E72D297353CC}">
              <c16:uniqueId val="{00000001-449F-467E-A3E5-09FFABFA67C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1.22</c:v>
                </c:pt>
                <c:pt idx="1">
                  <c:v>1.22</c:v>
                </c:pt>
                <c:pt idx="2">
                  <c:v>1.22</c:v>
                </c:pt>
                <c:pt idx="3">
                  <c:v>9.91</c:v>
                </c:pt>
                <c:pt idx="4">
                  <c:v>9.91</c:v>
                </c:pt>
              </c:numCache>
            </c:numRef>
          </c:val>
          <c:extLst>
            <c:ext xmlns:c16="http://schemas.microsoft.com/office/drawing/2014/chart" uri="{C3380CC4-5D6E-409C-BE32-E72D297353CC}">
              <c16:uniqueId val="{00000000-2BDC-43BD-BE22-285893B9B98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13.58</c:v>
                </c:pt>
                <c:pt idx="1">
                  <c:v>18.68</c:v>
                </c:pt>
                <c:pt idx="2">
                  <c:v>19.91</c:v>
                </c:pt>
                <c:pt idx="3">
                  <c:v>23.02</c:v>
                </c:pt>
                <c:pt idx="4">
                  <c:v>21.86</c:v>
                </c:pt>
              </c:numCache>
            </c:numRef>
          </c:val>
          <c:smooth val="0"/>
          <c:extLst>
            <c:ext xmlns:c16="http://schemas.microsoft.com/office/drawing/2014/chart" uri="{C3380CC4-5D6E-409C-BE32-E72D297353CC}">
              <c16:uniqueId val="{00000001-2BDC-43BD-BE22-285893B9B98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132.55000000000001</c:v>
                </c:pt>
                <c:pt idx="1">
                  <c:v>134.57</c:v>
                </c:pt>
                <c:pt idx="2">
                  <c:v>134.21</c:v>
                </c:pt>
                <c:pt idx="3">
                  <c:v>140.71</c:v>
                </c:pt>
                <c:pt idx="4">
                  <c:v>140.79</c:v>
                </c:pt>
              </c:numCache>
            </c:numRef>
          </c:val>
          <c:extLst>
            <c:ext xmlns:c16="http://schemas.microsoft.com/office/drawing/2014/chart" uri="{C3380CC4-5D6E-409C-BE32-E72D297353CC}">
              <c16:uniqueId val="{00000000-60F1-4893-AAC2-B6EAE3B9E61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16.399999999999999</c:v>
                </c:pt>
                <c:pt idx="1">
                  <c:v>30.84</c:v>
                </c:pt>
                <c:pt idx="2">
                  <c:v>25.29</c:v>
                </c:pt>
                <c:pt idx="3">
                  <c:v>22.71</c:v>
                </c:pt>
                <c:pt idx="4">
                  <c:v>6.17</c:v>
                </c:pt>
              </c:numCache>
            </c:numRef>
          </c:val>
          <c:smooth val="0"/>
          <c:extLst>
            <c:ext xmlns:c16="http://schemas.microsoft.com/office/drawing/2014/chart" uri="{C3380CC4-5D6E-409C-BE32-E72D297353CC}">
              <c16:uniqueId val="{00000001-60F1-4893-AAC2-B6EAE3B9E61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57.84</c:v>
                </c:pt>
                <c:pt idx="1">
                  <c:v>59.45</c:v>
                </c:pt>
                <c:pt idx="2">
                  <c:v>64.83</c:v>
                </c:pt>
                <c:pt idx="3">
                  <c:v>78.06</c:v>
                </c:pt>
                <c:pt idx="4">
                  <c:v>75.709999999999994</c:v>
                </c:pt>
              </c:numCache>
            </c:numRef>
          </c:val>
          <c:extLst>
            <c:ext xmlns:c16="http://schemas.microsoft.com/office/drawing/2014/chart" uri="{C3380CC4-5D6E-409C-BE32-E72D297353CC}">
              <c16:uniqueId val="{00000000-1642-41E0-B965-74AA7D28873E}"/>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293.23</c:v>
                </c:pt>
                <c:pt idx="1">
                  <c:v>450.54</c:v>
                </c:pt>
                <c:pt idx="2">
                  <c:v>348.88</c:v>
                </c:pt>
                <c:pt idx="3">
                  <c:v>381.07</c:v>
                </c:pt>
                <c:pt idx="4">
                  <c:v>367.4</c:v>
                </c:pt>
              </c:numCache>
            </c:numRef>
          </c:val>
          <c:smooth val="0"/>
          <c:extLst>
            <c:ext xmlns:c16="http://schemas.microsoft.com/office/drawing/2014/chart" uri="{C3380CC4-5D6E-409C-BE32-E72D297353CC}">
              <c16:uniqueId val="{00000001-1642-41E0-B965-74AA7D28873E}"/>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522.96</c:v>
                </c:pt>
                <c:pt idx="1">
                  <c:v>471.06</c:v>
                </c:pt>
                <c:pt idx="2">
                  <c:v>408.02</c:v>
                </c:pt>
                <c:pt idx="3">
                  <c:v>371.35</c:v>
                </c:pt>
                <c:pt idx="4">
                  <c:v>286.24</c:v>
                </c:pt>
              </c:numCache>
            </c:numRef>
          </c:val>
          <c:extLst>
            <c:ext xmlns:c16="http://schemas.microsoft.com/office/drawing/2014/chart" uri="{C3380CC4-5D6E-409C-BE32-E72D297353CC}">
              <c16:uniqueId val="{00000000-5A38-46A1-B890-8FEE93B42CE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542.29999999999995</c:v>
                </c:pt>
                <c:pt idx="1">
                  <c:v>496.56</c:v>
                </c:pt>
                <c:pt idx="2">
                  <c:v>540.38</c:v>
                </c:pt>
                <c:pt idx="3">
                  <c:v>556.47</c:v>
                </c:pt>
                <c:pt idx="4">
                  <c:v>564.99</c:v>
                </c:pt>
              </c:numCache>
            </c:numRef>
          </c:val>
          <c:smooth val="0"/>
          <c:extLst>
            <c:ext xmlns:c16="http://schemas.microsoft.com/office/drawing/2014/chart" uri="{C3380CC4-5D6E-409C-BE32-E72D297353CC}">
              <c16:uniqueId val="{00000001-5A38-46A1-B890-8FEE93B42CE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87.58</c:v>
                </c:pt>
                <c:pt idx="1">
                  <c:v>88.86</c:v>
                </c:pt>
                <c:pt idx="2">
                  <c:v>83.63</c:v>
                </c:pt>
                <c:pt idx="3">
                  <c:v>77.349999999999994</c:v>
                </c:pt>
                <c:pt idx="4">
                  <c:v>78.59</c:v>
                </c:pt>
              </c:numCache>
            </c:numRef>
          </c:val>
          <c:extLst>
            <c:ext xmlns:c16="http://schemas.microsoft.com/office/drawing/2014/chart" uri="{C3380CC4-5D6E-409C-BE32-E72D297353CC}">
              <c16:uniqueId val="{00000000-3F5D-4809-9C5B-8DA70D2020B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87.51</c:v>
                </c:pt>
                <c:pt idx="1">
                  <c:v>84.9</c:v>
                </c:pt>
                <c:pt idx="2">
                  <c:v>83.22</c:v>
                </c:pt>
                <c:pt idx="3">
                  <c:v>78.67</c:v>
                </c:pt>
                <c:pt idx="4">
                  <c:v>80.56</c:v>
                </c:pt>
              </c:numCache>
            </c:numRef>
          </c:val>
          <c:smooth val="0"/>
          <c:extLst>
            <c:ext xmlns:c16="http://schemas.microsoft.com/office/drawing/2014/chart" uri="{C3380CC4-5D6E-409C-BE32-E72D297353CC}">
              <c16:uniqueId val="{00000001-3F5D-4809-9C5B-8DA70D2020B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359.95</c:v>
                </c:pt>
                <c:pt idx="1">
                  <c:v>352.01</c:v>
                </c:pt>
                <c:pt idx="2">
                  <c:v>372.92</c:v>
                </c:pt>
                <c:pt idx="3">
                  <c:v>401.05</c:v>
                </c:pt>
                <c:pt idx="4">
                  <c:v>399.08</c:v>
                </c:pt>
              </c:numCache>
            </c:numRef>
          </c:val>
          <c:extLst>
            <c:ext xmlns:c16="http://schemas.microsoft.com/office/drawing/2014/chart" uri="{C3380CC4-5D6E-409C-BE32-E72D297353CC}">
              <c16:uniqueId val="{00000000-AF63-4C19-9674-898FAD824B7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218.42</c:v>
                </c:pt>
                <c:pt idx="1">
                  <c:v>231.9</c:v>
                </c:pt>
                <c:pt idx="2">
                  <c:v>234.17</c:v>
                </c:pt>
                <c:pt idx="3">
                  <c:v>257.95</c:v>
                </c:pt>
                <c:pt idx="4">
                  <c:v>260.87</c:v>
                </c:pt>
              </c:numCache>
            </c:numRef>
          </c:val>
          <c:smooth val="0"/>
          <c:extLst>
            <c:ext xmlns:c16="http://schemas.microsoft.com/office/drawing/2014/chart" uri="{C3380CC4-5D6E-409C-BE32-E72D297353CC}">
              <c16:uniqueId val="{00000001-AF63-4C19-9674-898FAD824B7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C1" zoomScale="200" zoomScaleNormal="200" workbookViewId="0">
      <selection activeCell="BL83" sqref="BL8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82" t="s">
        <v>0</v>
      </c>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row>
    <row r="3" spans="1:78" ht="9.75" customHeight="1" x14ac:dyDescent="0.2">
      <c r="A3" s="2"/>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row>
    <row r="4" spans="1:78" ht="9.75" customHeight="1" x14ac:dyDescent="0.2">
      <c r="A4" s="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3" t="str">
        <f>データ!H6</f>
        <v>北海道　羅臼町</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4"/>
      <c r="AE6" s="84"/>
      <c r="AF6" s="84"/>
      <c r="AG6" s="8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8" t="s">
        <v>1</v>
      </c>
      <c r="C7" s="49"/>
      <c r="D7" s="49"/>
      <c r="E7" s="49"/>
      <c r="F7" s="49"/>
      <c r="G7" s="49"/>
      <c r="H7" s="49"/>
      <c r="I7" s="48" t="s">
        <v>2</v>
      </c>
      <c r="J7" s="49"/>
      <c r="K7" s="49"/>
      <c r="L7" s="49"/>
      <c r="M7" s="49"/>
      <c r="N7" s="49"/>
      <c r="O7" s="73"/>
      <c r="P7" s="50" t="s">
        <v>3</v>
      </c>
      <c r="Q7" s="50"/>
      <c r="R7" s="50"/>
      <c r="S7" s="50"/>
      <c r="T7" s="50"/>
      <c r="U7" s="50"/>
      <c r="V7" s="50"/>
      <c r="W7" s="50" t="s">
        <v>4</v>
      </c>
      <c r="X7" s="50"/>
      <c r="Y7" s="50"/>
      <c r="Z7" s="50"/>
      <c r="AA7" s="50"/>
      <c r="AB7" s="50"/>
      <c r="AC7" s="50"/>
      <c r="AD7" s="50" t="s">
        <v>5</v>
      </c>
      <c r="AE7" s="50"/>
      <c r="AF7" s="50"/>
      <c r="AG7" s="50"/>
      <c r="AH7" s="50"/>
      <c r="AI7" s="50"/>
      <c r="AJ7" s="50"/>
      <c r="AK7" s="2"/>
      <c r="AL7" s="50" t="s">
        <v>6</v>
      </c>
      <c r="AM7" s="50"/>
      <c r="AN7" s="50"/>
      <c r="AO7" s="50"/>
      <c r="AP7" s="50"/>
      <c r="AQ7" s="50"/>
      <c r="AR7" s="50"/>
      <c r="AS7" s="50"/>
      <c r="AT7" s="48" t="s">
        <v>7</v>
      </c>
      <c r="AU7" s="49"/>
      <c r="AV7" s="49"/>
      <c r="AW7" s="49"/>
      <c r="AX7" s="49"/>
      <c r="AY7" s="49"/>
      <c r="AZ7" s="49"/>
      <c r="BA7" s="49"/>
      <c r="BB7" s="50" t="s">
        <v>8</v>
      </c>
      <c r="BC7" s="50"/>
      <c r="BD7" s="50"/>
      <c r="BE7" s="50"/>
      <c r="BF7" s="50"/>
      <c r="BG7" s="50"/>
      <c r="BH7" s="50"/>
      <c r="BI7" s="50"/>
      <c r="BJ7" s="3"/>
      <c r="BK7" s="3"/>
      <c r="BL7" s="85" t="s">
        <v>9</v>
      </c>
      <c r="BM7" s="86"/>
      <c r="BN7" s="86"/>
      <c r="BO7" s="86"/>
      <c r="BP7" s="86"/>
      <c r="BQ7" s="86"/>
      <c r="BR7" s="86"/>
      <c r="BS7" s="86"/>
      <c r="BT7" s="86"/>
      <c r="BU7" s="86"/>
      <c r="BV7" s="86"/>
      <c r="BW7" s="86"/>
      <c r="BX7" s="86"/>
      <c r="BY7" s="87"/>
    </row>
    <row r="8" spans="1:78" ht="18.75" customHeight="1" x14ac:dyDescent="0.2">
      <c r="A8" s="2"/>
      <c r="B8" s="78" t="str">
        <f>データ!$I$6</f>
        <v>法適用</v>
      </c>
      <c r="C8" s="79"/>
      <c r="D8" s="79"/>
      <c r="E8" s="79"/>
      <c r="F8" s="79"/>
      <c r="G8" s="79"/>
      <c r="H8" s="79"/>
      <c r="I8" s="78" t="str">
        <f>データ!$J$6</f>
        <v>水道事業</v>
      </c>
      <c r="J8" s="79"/>
      <c r="K8" s="79"/>
      <c r="L8" s="79"/>
      <c r="M8" s="79"/>
      <c r="N8" s="79"/>
      <c r="O8" s="80"/>
      <c r="P8" s="81" t="str">
        <f>データ!$K$6</f>
        <v>末端給水事業</v>
      </c>
      <c r="Q8" s="81"/>
      <c r="R8" s="81"/>
      <c r="S8" s="81"/>
      <c r="T8" s="81"/>
      <c r="U8" s="81"/>
      <c r="V8" s="81"/>
      <c r="W8" s="81" t="str">
        <f>データ!$L$6</f>
        <v>A9</v>
      </c>
      <c r="X8" s="81"/>
      <c r="Y8" s="81"/>
      <c r="Z8" s="81"/>
      <c r="AA8" s="81"/>
      <c r="AB8" s="81"/>
      <c r="AC8" s="81"/>
      <c r="AD8" s="81" t="str">
        <f>データ!$M$6</f>
        <v>非設置</v>
      </c>
      <c r="AE8" s="81"/>
      <c r="AF8" s="81"/>
      <c r="AG8" s="81"/>
      <c r="AH8" s="81"/>
      <c r="AI8" s="81"/>
      <c r="AJ8" s="81"/>
      <c r="AK8" s="2"/>
      <c r="AL8" s="72">
        <f>データ!$R$6</f>
        <v>4595</v>
      </c>
      <c r="AM8" s="72"/>
      <c r="AN8" s="72"/>
      <c r="AO8" s="72"/>
      <c r="AP8" s="72"/>
      <c r="AQ8" s="72"/>
      <c r="AR8" s="72"/>
      <c r="AS8" s="72"/>
      <c r="AT8" s="37">
        <f>データ!$S$6</f>
        <v>397.72</v>
      </c>
      <c r="AU8" s="38"/>
      <c r="AV8" s="38"/>
      <c r="AW8" s="38"/>
      <c r="AX8" s="38"/>
      <c r="AY8" s="38"/>
      <c r="AZ8" s="38"/>
      <c r="BA8" s="38"/>
      <c r="BB8" s="61">
        <f>データ!$T$6</f>
        <v>11.55</v>
      </c>
      <c r="BC8" s="61"/>
      <c r="BD8" s="61"/>
      <c r="BE8" s="61"/>
      <c r="BF8" s="61"/>
      <c r="BG8" s="61"/>
      <c r="BH8" s="61"/>
      <c r="BI8" s="61"/>
      <c r="BJ8" s="3"/>
      <c r="BK8" s="3"/>
      <c r="BL8" s="74" t="s">
        <v>10</v>
      </c>
      <c r="BM8" s="75"/>
      <c r="BN8" s="76" t="s">
        <v>11</v>
      </c>
      <c r="BO8" s="76"/>
      <c r="BP8" s="76"/>
      <c r="BQ8" s="76"/>
      <c r="BR8" s="76"/>
      <c r="BS8" s="76"/>
      <c r="BT8" s="76"/>
      <c r="BU8" s="76"/>
      <c r="BV8" s="76"/>
      <c r="BW8" s="76"/>
      <c r="BX8" s="76"/>
      <c r="BY8" s="77"/>
    </row>
    <row r="9" spans="1:78" ht="18.75" customHeight="1" x14ac:dyDescent="0.2">
      <c r="A9" s="2"/>
      <c r="B9" s="48" t="s">
        <v>12</v>
      </c>
      <c r="C9" s="49"/>
      <c r="D9" s="49"/>
      <c r="E9" s="49"/>
      <c r="F9" s="49"/>
      <c r="G9" s="49"/>
      <c r="H9" s="49"/>
      <c r="I9" s="48" t="s">
        <v>13</v>
      </c>
      <c r="J9" s="49"/>
      <c r="K9" s="49"/>
      <c r="L9" s="49"/>
      <c r="M9" s="49"/>
      <c r="N9" s="49"/>
      <c r="O9" s="73"/>
      <c r="P9" s="50" t="s">
        <v>14</v>
      </c>
      <c r="Q9" s="50"/>
      <c r="R9" s="50"/>
      <c r="S9" s="50"/>
      <c r="T9" s="50"/>
      <c r="U9" s="50"/>
      <c r="V9" s="50"/>
      <c r="W9" s="50" t="s">
        <v>15</v>
      </c>
      <c r="X9" s="50"/>
      <c r="Y9" s="50"/>
      <c r="Z9" s="50"/>
      <c r="AA9" s="50"/>
      <c r="AB9" s="50"/>
      <c r="AC9" s="50"/>
      <c r="AD9" s="2"/>
      <c r="AE9" s="2"/>
      <c r="AF9" s="2"/>
      <c r="AG9" s="2"/>
      <c r="AH9" s="2"/>
      <c r="AI9" s="2"/>
      <c r="AJ9" s="2"/>
      <c r="AK9" s="2"/>
      <c r="AL9" s="50" t="s">
        <v>16</v>
      </c>
      <c r="AM9" s="50"/>
      <c r="AN9" s="50"/>
      <c r="AO9" s="50"/>
      <c r="AP9" s="50"/>
      <c r="AQ9" s="50"/>
      <c r="AR9" s="50"/>
      <c r="AS9" s="50"/>
      <c r="AT9" s="48" t="s">
        <v>17</v>
      </c>
      <c r="AU9" s="49"/>
      <c r="AV9" s="49"/>
      <c r="AW9" s="49"/>
      <c r="AX9" s="49"/>
      <c r="AY9" s="49"/>
      <c r="AZ9" s="49"/>
      <c r="BA9" s="49"/>
      <c r="BB9" s="50" t="s">
        <v>18</v>
      </c>
      <c r="BC9" s="50"/>
      <c r="BD9" s="50"/>
      <c r="BE9" s="50"/>
      <c r="BF9" s="50"/>
      <c r="BG9" s="50"/>
      <c r="BH9" s="50"/>
      <c r="BI9" s="50"/>
      <c r="BJ9" s="3"/>
      <c r="BK9" s="3"/>
      <c r="BL9" s="51" t="s">
        <v>19</v>
      </c>
      <c r="BM9" s="52"/>
      <c r="BN9" s="53" t="s">
        <v>20</v>
      </c>
      <c r="BO9" s="53"/>
      <c r="BP9" s="53"/>
      <c r="BQ9" s="53"/>
      <c r="BR9" s="53"/>
      <c r="BS9" s="53"/>
      <c r="BT9" s="53"/>
      <c r="BU9" s="53"/>
      <c r="BV9" s="53"/>
      <c r="BW9" s="53"/>
      <c r="BX9" s="53"/>
      <c r="BY9" s="54"/>
    </row>
    <row r="10" spans="1:78" ht="18.75" customHeight="1" x14ac:dyDescent="0.2">
      <c r="A10" s="2"/>
      <c r="B10" s="37" t="str">
        <f>データ!$N$6</f>
        <v>-</v>
      </c>
      <c r="C10" s="38"/>
      <c r="D10" s="38"/>
      <c r="E10" s="38"/>
      <c r="F10" s="38"/>
      <c r="G10" s="38"/>
      <c r="H10" s="38"/>
      <c r="I10" s="37">
        <f>データ!$O$6</f>
        <v>65.099999999999994</v>
      </c>
      <c r="J10" s="38"/>
      <c r="K10" s="38"/>
      <c r="L10" s="38"/>
      <c r="M10" s="38"/>
      <c r="N10" s="38"/>
      <c r="O10" s="71"/>
      <c r="P10" s="61">
        <f>データ!$P$6</f>
        <v>99.78</v>
      </c>
      <c r="Q10" s="61"/>
      <c r="R10" s="61"/>
      <c r="S10" s="61"/>
      <c r="T10" s="61"/>
      <c r="U10" s="61"/>
      <c r="V10" s="61"/>
      <c r="W10" s="72">
        <f>データ!$Q$6</f>
        <v>6950</v>
      </c>
      <c r="X10" s="72"/>
      <c r="Y10" s="72"/>
      <c r="Z10" s="72"/>
      <c r="AA10" s="72"/>
      <c r="AB10" s="72"/>
      <c r="AC10" s="72"/>
      <c r="AD10" s="2"/>
      <c r="AE10" s="2"/>
      <c r="AF10" s="2"/>
      <c r="AG10" s="2"/>
      <c r="AH10" s="2"/>
      <c r="AI10" s="2"/>
      <c r="AJ10" s="2"/>
      <c r="AK10" s="2"/>
      <c r="AL10" s="72">
        <f>データ!$U$6</f>
        <v>4073</v>
      </c>
      <c r="AM10" s="72"/>
      <c r="AN10" s="72"/>
      <c r="AO10" s="72"/>
      <c r="AP10" s="72"/>
      <c r="AQ10" s="72"/>
      <c r="AR10" s="72"/>
      <c r="AS10" s="72"/>
      <c r="AT10" s="37">
        <f>データ!$V$6</f>
        <v>5.8</v>
      </c>
      <c r="AU10" s="38"/>
      <c r="AV10" s="38"/>
      <c r="AW10" s="38"/>
      <c r="AX10" s="38"/>
      <c r="AY10" s="38"/>
      <c r="AZ10" s="38"/>
      <c r="BA10" s="38"/>
      <c r="BB10" s="61">
        <f>データ!$W$6</f>
        <v>702.24</v>
      </c>
      <c r="BC10" s="61"/>
      <c r="BD10" s="61"/>
      <c r="BE10" s="61"/>
      <c r="BF10" s="61"/>
      <c r="BG10" s="61"/>
      <c r="BH10" s="61"/>
      <c r="BI10" s="61"/>
      <c r="BJ10" s="2"/>
      <c r="BK10" s="2"/>
      <c r="BL10" s="62" t="s">
        <v>21</v>
      </c>
      <c r="BM10" s="63"/>
      <c r="BN10" s="64" t="s">
        <v>22</v>
      </c>
      <c r="BO10" s="64"/>
      <c r="BP10" s="64"/>
      <c r="BQ10" s="64"/>
      <c r="BR10" s="64"/>
      <c r="BS10" s="64"/>
      <c r="BT10" s="64"/>
      <c r="BU10" s="64"/>
      <c r="BV10" s="64"/>
      <c r="BW10" s="64"/>
      <c r="BX10" s="64"/>
      <c r="BY10" s="6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2">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31" t="s">
        <v>25</v>
      </c>
      <c r="BM14" s="32"/>
      <c r="BN14" s="32"/>
      <c r="BO14" s="32"/>
      <c r="BP14" s="32"/>
      <c r="BQ14" s="32"/>
      <c r="BR14" s="32"/>
      <c r="BS14" s="32"/>
      <c r="BT14" s="32"/>
      <c r="BU14" s="32"/>
      <c r="BV14" s="32"/>
      <c r="BW14" s="32"/>
      <c r="BX14" s="32"/>
      <c r="BY14" s="32"/>
      <c r="BZ14" s="33"/>
    </row>
    <row r="15" spans="1:78" ht="13.5" customHeight="1" x14ac:dyDescent="0.2">
      <c r="A15" s="2"/>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7"/>
      <c r="BK15" s="2"/>
      <c r="BL15" s="34"/>
      <c r="BM15" s="35"/>
      <c r="BN15" s="35"/>
      <c r="BO15" s="35"/>
      <c r="BP15" s="35"/>
      <c r="BQ15" s="35"/>
      <c r="BR15" s="35"/>
      <c r="BS15" s="35"/>
      <c r="BT15" s="35"/>
      <c r="BU15" s="35"/>
      <c r="BV15" s="35"/>
      <c r="BW15" s="35"/>
      <c r="BX15" s="35"/>
      <c r="BY15" s="35"/>
      <c r="BZ15" s="36"/>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111</v>
      </c>
      <c r="BM16" s="40"/>
      <c r="BN16" s="40"/>
      <c r="BO16" s="40"/>
      <c r="BP16" s="40"/>
      <c r="BQ16" s="40"/>
      <c r="BR16" s="40"/>
      <c r="BS16" s="40"/>
      <c r="BT16" s="40"/>
      <c r="BU16" s="40"/>
      <c r="BV16" s="40"/>
      <c r="BW16" s="40"/>
      <c r="BX16" s="40"/>
      <c r="BY16" s="40"/>
      <c r="BZ16" s="4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2" t="s">
        <v>112</v>
      </c>
      <c r="BM47" s="43"/>
      <c r="BN47" s="43"/>
      <c r="BO47" s="43"/>
      <c r="BP47" s="43"/>
      <c r="BQ47" s="43"/>
      <c r="BR47" s="43"/>
      <c r="BS47" s="43"/>
      <c r="BT47" s="43"/>
      <c r="BU47" s="43"/>
      <c r="BV47" s="43"/>
      <c r="BW47" s="43"/>
      <c r="BX47" s="43"/>
      <c r="BY47" s="43"/>
      <c r="BZ47" s="44"/>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2"/>
      <c r="BM48" s="43"/>
      <c r="BN48" s="43"/>
      <c r="BO48" s="43"/>
      <c r="BP48" s="43"/>
      <c r="BQ48" s="43"/>
      <c r="BR48" s="43"/>
      <c r="BS48" s="43"/>
      <c r="BT48" s="43"/>
      <c r="BU48" s="43"/>
      <c r="BV48" s="43"/>
      <c r="BW48" s="43"/>
      <c r="BX48" s="43"/>
      <c r="BY48" s="43"/>
      <c r="BZ48" s="44"/>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2"/>
      <c r="BM49" s="43"/>
      <c r="BN49" s="43"/>
      <c r="BO49" s="43"/>
      <c r="BP49" s="43"/>
      <c r="BQ49" s="43"/>
      <c r="BR49" s="43"/>
      <c r="BS49" s="43"/>
      <c r="BT49" s="43"/>
      <c r="BU49" s="43"/>
      <c r="BV49" s="43"/>
      <c r="BW49" s="43"/>
      <c r="BX49" s="43"/>
      <c r="BY49" s="43"/>
      <c r="BZ49" s="44"/>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2"/>
      <c r="BM50" s="43"/>
      <c r="BN50" s="43"/>
      <c r="BO50" s="43"/>
      <c r="BP50" s="43"/>
      <c r="BQ50" s="43"/>
      <c r="BR50" s="43"/>
      <c r="BS50" s="43"/>
      <c r="BT50" s="43"/>
      <c r="BU50" s="43"/>
      <c r="BV50" s="43"/>
      <c r="BW50" s="43"/>
      <c r="BX50" s="43"/>
      <c r="BY50" s="43"/>
      <c r="BZ50" s="44"/>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2"/>
      <c r="BM51" s="43"/>
      <c r="BN51" s="43"/>
      <c r="BO51" s="43"/>
      <c r="BP51" s="43"/>
      <c r="BQ51" s="43"/>
      <c r="BR51" s="43"/>
      <c r="BS51" s="43"/>
      <c r="BT51" s="43"/>
      <c r="BU51" s="43"/>
      <c r="BV51" s="43"/>
      <c r="BW51" s="43"/>
      <c r="BX51" s="43"/>
      <c r="BY51" s="43"/>
      <c r="BZ51" s="44"/>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2"/>
      <c r="BM52" s="43"/>
      <c r="BN52" s="43"/>
      <c r="BO52" s="43"/>
      <c r="BP52" s="43"/>
      <c r="BQ52" s="43"/>
      <c r="BR52" s="43"/>
      <c r="BS52" s="43"/>
      <c r="BT52" s="43"/>
      <c r="BU52" s="43"/>
      <c r="BV52" s="43"/>
      <c r="BW52" s="43"/>
      <c r="BX52" s="43"/>
      <c r="BY52" s="43"/>
      <c r="BZ52" s="44"/>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2"/>
      <c r="BM53" s="43"/>
      <c r="BN53" s="43"/>
      <c r="BO53" s="43"/>
      <c r="BP53" s="43"/>
      <c r="BQ53" s="43"/>
      <c r="BR53" s="43"/>
      <c r="BS53" s="43"/>
      <c r="BT53" s="43"/>
      <c r="BU53" s="43"/>
      <c r="BV53" s="43"/>
      <c r="BW53" s="43"/>
      <c r="BX53" s="43"/>
      <c r="BY53" s="43"/>
      <c r="BZ53" s="44"/>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2"/>
      <c r="BM54" s="43"/>
      <c r="BN54" s="43"/>
      <c r="BO54" s="43"/>
      <c r="BP54" s="43"/>
      <c r="BQ54" s="43"/>
      <c r="BR54" s="43"/>
      <c r="BS54" s="43"/>
      <c r="BT54" s="43"/>
      <c r="BU54" s="43"/>
      <c r="BV54" s="43"/>
      <c r="BW54" s="43"/>
      <c r="BX54" s="43"/>
      <c r="BY54" s="43"/>
      <c r="BZ54" s="44"/>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2"/>
      <c r="BM55" s="43"/>
      <c r="BN55" s="43"/>
      <c r="BO55" s="43"/>
      <c r="BP55" s="43"/>
      <c r="BQ55" s="43"/>
      <c r="BR55" s="43"/>
      <c r="BS55" s="43"/>
      <c r="BT55" s="43"/>
      <c r="BU55" s="43"/>
      <c r="BV55" s="43"/>
      <c r="BW55" s="43"/>
      <c r="BX55" s="43"/>
      <c r="BY55" s="43"/>
      <c r="BZ55" s="44"/>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2"/>
      <c r="BM56" s="43"/>
      <c r="BN56" s="43"/>
      <c r="BO56" s="43"/>
      <c r="BP56" s="43"/>
      <c r="BQ56" s="43"/>
      <c r="BR56" s="43"/>
      <c r="BS56" s="43"/>
      <c r="BT56" s="43"/>
      <c r="BU56" s="43"/>
      <c r="BV56" s="43"/>
      <c r="BW56" s="43"/>
      <c r="BX56" s="43"/>
      <c r="BY56" s="43"/>
      <c r="BZ56" s="44"/>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2"/>
      <c r="BM57" s="43"/>
      <c r="BN57" s="43"/>
      <c r="BO57" s="43"/>
      <c r="BP57" s="43"/>
      <c r="BQ57" s="43"/>
      <c r="BR57" s="43"/>
      <c r="BS57" s="43"/>
      <c r="BT57" s="43"/>
      <c r="BU57" s="43"/>
      <c r="BV57" s="43"/>
      <c r="BW57" s="43"/>
      <c r="BX57" s="43"/>
      <c r="BY57" s="43"/>
      <c r="BZ57" s="44"/>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2"/>
      <c r="BM58" s="43"/>
      <c r="BN58" s="43"/>
      <c r="BO58" s="43"/>
      <c r="BP58" s="43"/>
      <c r="BQ58" s="43"/>
      <c r="BR58" s="43"/>
      <c r="BS58" s="43"/>
      <c r="BT58" s="43"/>
      <c r="BU58" s="43"/>
      <c r="BV58" s="43"/>
      <c r="BW58" s="43"/>
      <c r="BX58" s="43"/>
      <c r="BY58" s="43"/>
      <c r="BZ58" s="44"/>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2"/>
      <c r="BM59" s="43"/>
      <c r="BN59" s="43"/>
      <c r="BO59" s="43"/>
      <c r="BP59" s="43"/>
      <c r="BQ59" s="43"/>
      <c r="BR59" s="43"/>
      <c r="BS59" s="43"/>
      <c r="BT59" s="43"/>
      <c r="BU59" s="43"/>
      <c r="BV59" s="43"/>
      <c r="BW59" s="43"/>
      <c r="BX59" s="43"/>
      <c r="BY59" s="43"/>
      <c r="BZ59" s="44"/>
    </row>
    <row r="60" spans="1:78" ht="13.5" customHeight="1" x14ac:dyDescent="0.2">
      <c r="A60" s="2"/>
      <c r="B60" s="45" t="s">
        <v>27</v>
      </c>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7"/>
      <c r="BK60" s="2"/>
      <c r="BL60" s="42"/>
      <c r="BM60" s="43"/>
      <c r="BN60" s="43"/>
      <c r="BO60" s="43"/>
      <c r="BP60" s="43"/>
      <c r="BQ60" s="43"/>
      <c r="BR60" s="43"/>
      <c r="BS60" s="43"/>
      <c r="BT60" s="43"/>
      <c r="BU60" s="43"/>
      <c r="BV60" s="43"/>
      <c r="BW60" s="43"/>
      <c r="BX60" s="43"/>
      <c r="BY60" s="43"/>
      <c r="BZ60" s="44"/>
    </row>
    <row r="61" spans="1:78" ht="13.5" customHeight="1" x14ac:dyDescent="0.2">
      <c r="A61" s="2"/>
      <c r="B61" s="45"/>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7"/>
      <c r="BK61" s="2"/>
      <c r="BL61" s="42"/>
      <c r="BM61" s="43"/>
      <c r="BN61" s="43"/>
      <c r="BO61" s="43"/>
      <c r="BP61" s="43"/>
      <c r="BQ61" s="43"/>
      <c r="BR61" s="43"/>
      <c r="BS61" s="43"/>
      <c r="BT61" s="43"/>
      <c r="BU61" s="43"/>
      <c r="BV61" s="43"/>
      <c r="BW61" s="43"/>
      <c r="BX61" s="43"/>
      <c r="BY61" s="43"/>
      <c r="BZ61" s="44"/>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2"/>
      <c r="BM62" s="43"/>
      <c r="BN62" s="43"/>
      <c r="BO62" s="43"/>
      <c r="BP62" s="43"/>
      <c r="BQ62" s="43"/>
      <c r="BR62" s="43"/>
      <c r="BS62" s="43"/>
      <c r="BT62" s="43"/>
      <c r="BU62" s="43"/>
      <c r="BV62" s="43"/>
      <c r="BW62" s="43"/>
      <c r="BX62" s="43"/>
      <c r="BY62" s="43"/>
      <c r="BZ62" s="44"/>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113</v>
      </c>
      <c r="BM66" s="56"/>
      <c r="BN66" s="56"/>
      <c r="BO66" s="56"/>
      <c r="BP66" s="56"/>
      <c r="BQ66" s="56"/>
      <c r="BR66" s="56"/>
      <c r="BS66" s="56"/>
      <c r="BT66" s="56"/>
      <c r="BU66" s="56"/>
      <c r="BV66" s="56"/>
      <c r="BW66" s="56"/>
      <c r="BX66" s="56"/>
      <c r="BY66" s="56"/>
      <c r="BZ66" s="5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Gxjt+NnoAJ+1wk4BX7BKYlcTEKJT/cNZthIsT3JD6CTajaHQuBgGXVQayYbOv2fcA+13MkFDmbSnrkQXldUzaQ==" saltValue="2tBpJ7S3rzHrpdpve4n0s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 x14ac:dyDescent="0.2"/>
  <cols>
    <col min="2" max="144" width="11.9062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9" t="s">
        <v>50</v>
      </c>
      <c r="I3" s="90"/>
      <c r="J3" s="90"/>
      <c r="K3" s="90"/>
      <c r="L3" s="90"/>
      <c r="M3" s="90"/>
      <c r="N3" s="90"/>
      <c r="O3" s="90"/>
      <c r="P3" s="90"/>
      <c r="Q3" s="90"/>
      <c r="R3" s="90"/>
      <c r="S3" s="90"/>
      <c r="T3" s="90"/>
      <c r="U3" s="90"/>
      <c r="V3" s="90"/>
      <c r="W3" s="91"/>
      <c r="X3" s="95" t="s">
        <v>51</v>
      </c>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t="s">
        <v>52</v>
      </c>
      <c r="DI3" s="88"/>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row>
    <row r="4" spans="1:144" x14ac:dyDescent="0.2">
      <c r="A4" s="15" t="s">
        <v>53</v>
      </c>
      <c r="B4" s="17"/>
      <c r="C4" s="17"/>
      <c r="D4" s="17"/>
      <c r="E4" s="17"/>
      <c r="F4" s="17"/>
      <c r="G4" s="17"/>
      <c r="H4" s="92"/>
      <c r="I4" s="93"/>
      <c r="J4" s="93"/>
      <c r="K4" s="93"/>
      <c r="L4" s="93"/>
      <c r="M4" s="93"/>
      <c r="N4" s="93"/>
      <c r="O4" s="93"/>
      <c r="P4" s="93"/>
      <c r="Q4" s="93"/>
      <c r="R4" s="93"/>
      <c r="S4" s="93"/>
      <c r="T4" s="93"/>
      <c r="U4" s="93"/>
      <c r="V4" s="93"/>
      <c r="W4" s="94"/>
      <c r="X4" s="88" t="s">
        <v>54</v>
      </c>
      <c r="Y4" s="88"/>
      <c r="Z4" s="88"/>
      <c r="AA4" s="88"/>
      <c r="AB4" s="88"/>
      <c r="AC4" s="88"/>
      <c r="AD4" s="88"/>
      <c r="AE4" s="88"/>
      <c r="AF4" s="88"/>
      <c r="AG4" s="88"/>
      <c r="AH4" s="88"/>
      <c r="AI4" s="88" t="s">
        <v>55</v>
      </c>
      <c r="AJ4" s="88"/>
      <c r="AK4" s="88"/>
      <c r="AL4" s="88"/>
      <c r="AM4" s="88"/>
      <c r="AN4" s="88"/>
      <c r="AO4" s="88"/>
      <c r="AP4" s="88"/>
      <c r="AQ4" s="88"/>
      <c r="AR4" s="88"/>
      <c r="AS4" s="88"/>
      <c r="AT4" s="88" t="s">
        <v>56</v>
      </c>
      <c r="AU4" s="88"/>
      <c r="AV4" s="88"/>
      <c r="AW4" s="88"/>
      <c r="AX4" s="88"/>
      <c r="AY4" s="88"/>
      <c r="AZ4" s="88"/>
      <c r="BA4" s="88"/>
      <c r="BB4" s="88"/>
      <c r="BC4" s="88"/>
      <c r="BD4" s="88"/>
      <c r="BE4" s="88" t="s">
        <v>57</v>
      </c>
      <c r="BF4" s="88"/>
      <c r="BG4" s="88"/>
      <c r="BH4" s="88"/>
      <c r="BI4" s="88"/>
      <c r="BJ4" s="88"/>
      <c r="BK4" s="88"/>
      <c r="BL4" s="88"/>
      <c r="BM4" s="88"/>
      <c r="BN4" s="88"/>
      <c r="BO4" s="88"/>
      <c r="BP4" s="88" t="s">
        <v>58</v>
      </c>
      <c r="BQ4" s="88"/>
      <c r="BR4" s="88"/>
      <c r="BS4" s="88"/>
      <c r="BT4" s="88"/>
      <c r="BU4" s="88"/>
      <c r="BV4" s="88"/>
      <c r="BW4" s="88"/>
      <c r="BX4" s="88"/>
      <c r="BY4" s="88"/>
      <c r="BZ4" s="88"/>
      <c r="CA4" s="88" t="s">
        <v>59</v>
      </c>
      <c r="CB4" s="88"/>
      <c r="CC4" s="88"/>
      <c r="CD4" s="88"/>
      <c r="CE4" s="88"/>
      <c r="CF4" s="88"/>
      <c r="CG4" s="88"/>
      <c r="CH4" s="88"/>
      <c r="CI4" s="88"/>
      <c r="CJ4" s="88"/>
      <c r="CK4" s="88"/>
      <c r="CL4" s="88" t="s">
        <v>60</v>
      </c>
      <c r="CM4" s="88"/>
      <c r="CN4" s="88"/>
      <c r="CO4" s="88"/>
      <c r="CP4" s="88"/>
      <c r="CQ4" s="88"/>
      <c r="CR4" s="88"/>
      <c r="CS4" s="88"/>
      <c r="CT4" s="88"/>
      <c r="CU4" s="88"/>
      <c r="CV4" s="88"/>
      <c r="CW4" s="88" t="s">
        <v>61</v>
      </c>
      <c r="CX4" s="88"/>
      <c r="CY4" s="88"/>
      <c r="CZ4" s="88"/>
      <c r="DA4" s="88"/>
      <c r="DB4" s="88"/>
      <c r="DC4" s="88"/>
      <c r="DD4" s="88"/>
      <c r="DE4" s="88"/>
      <c r="DF4" s="88"/>
      <c r="DG4" s="88"/>
      <c r="DH4" s="88" t="s">
        <v>62</v>
      </c>
      <c r="DI4" s="88"/>
      <c r="DJ4" s="88"/>
      <c r="DK4" s="88"/>
      <c r="DL4" s="88"/>
      <c r="DM4" s="88"/>
      <c r="DN4" s="88"/>
      <c r="DO4" s="88"/>
      <c r="DP4" s="88"/>
      <c r="DQ4" s="88"/>
      <c r="DR4" s="88"/>
      <c r="DS4" s="88" t="s">
        <v>63</v>
      </c>
      <c r="DT4" s="88"/>
      <c r="DU4" s="88"/>
      <c r="DV4" s="88"/>
      <c r="DW4" s="88"/>
      <c r="DX4" s="88"/>
      <c r="DY4" s="88"/>
      <c r="DZ4" s="88"/>
      <c r="EA4" s="88"/>
      <c r="EB4" s="88"/>
      <c r="EC4" s="88"/>
      <c r="ED4" s="88" t="s">
        <v>64</v>
      </c>
      <c r="EE4" s="88"/>
      <c r="EF4" s="88"/>
      <c r="EG4" s="88"/>
      <c r="EH4" s="88"/>
      <c r="EI4" s="88"/>
      <c r="EJ4" s="88"/>
      <c r="EK4" s="88"/>
      <c r="EL4" s="88"/>
      <c r="EM4" s="88"/>
      <c r="EN4" s="88"/>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2021</v>
      </c>
      <c r="C6" s="20">
        <f t="shared" ref="C6:W6" si="3">C7</f>
        <v>16942</v>
      </c>
      <c r="D6" s="20">
        <f t="shared" si="3"/>
        <v>46</v>
      </c>
      <c r="E6" s="20">
        <f t="shared" si="3"/>
        <v>1</v>
      </c>
      <c r="F6" s="20">
        <f t="shared" si="3"/>
        <v>0</v>
      </c>
      <c r="G6" s="20">
        <f t="shared" si="3"/>
        <v>1</v>
      </c>
      <c r="H6" s="20" t="str">
        <f t="shared" si="3"/>
        <v>北海道　羅臼町</v>
      </c>
      <c r="I6" s="20" t="str">
        <f t="shared" si="3"/>
        <v>法適用</v>
      </c>
      <c r="J6" s="20" t="str">
        <f t="shared" si="3"/>
        <v>水道事業</v>
      </c>
      <c r="K6" s="20" t="str">
        <f t="shared" si="3"/>
        <v>末端給水事業</v>
      </c>
      <c r="L6" s="20" t="str">
        <f t="shared" si="3"/>
        <v>A9</v>
      </c>
      <c r="M6" s="20" t="str">
        <f t="shared" si="3"/>
        <v>非設置</v>
      </c>
      <c r="N6" s="21" t="str">
        <f t="shared" si="3"/>
        <v>-</v>
      </c>
      <c r="O6" s="21">
        <f t="shared" si="3"/>
        <v>65.099999999999994</v>
      </c>
      <c r="P6" s="21">
        <f t="shared" si="3"/>
        <v>99.78</v>
      </c>
      <c r="Q6" s="21">
        <f t="shared" si="3"/>
        <v>6950</v>
      </c>
      <c r="R6" s="21">
        <f t="shared" si="3"/>
        <v>4595</v>
      </c>
      <c r="S6" s="21">
        <f t="shared" si="3"/>
        <v>397.72</v>
      </c>
      <c r="T6" s="21">
        <f t="shared" si="3"/>
        <v>11.55</v>
      </c>
      <c r="U6" s="21">
        <f t="shared" si="3"/>
        <v>4073</v>
      </c>
      <c r="V6" s="21">
        <f t="shared" si="3"/>
        <v>5.8</v>
      </c>
      <c r="W6" s="21">
        <f t="shared" si="3"/>
        <v>702.24</v>
      </c>
      <c r="X6" s="22">
        <f>IF(X7="",NA(),X7)</f>
        <v>109.43</v>
      </c>
      <c r="Y6" s="22">
        <f t="shared" ref="Y6:AG6" si="4">IF(Y7="",NA(),Y7)</f>
        <v>102.18</v>
      </c>
      <c r="Z6" s="22">
        <f t="shared" si="4"/>
        <v>102.46</v>
      </c>
      <c r="AA6" s="22">
        <f t="shared" si="4"/>
        <v>106.64</v>
      </c>
      <c r="AB6" s="22">
        <f t="shared" si="4"/>
        <v>100.41</v>
      </c>
      <c r="AC6" s="22">
        <f t="shared" si="4"/>
        <v>104.47</v>
      </c>
      <c r="AD6" s="22">
        <f t="shared" si="4"/>
        <v>107.64</v>
      </c>
      <c r="AE6" s="22">
        <f t="shared" si="4"/>
        <v>108.22</v>
      </c>
      <c r="AF6" s="22">
        <f t="shared" si="4"/>
        <v>114.22</v>
      </c>
      <c r="AG6" s="22">
        <f t="shared" si="4"/>
        <v>108.19</v>
      </c>
      <c r="AH6" s="21" t="str">
        <f>IF(AH7="","",IF(AH7="-","【-】","【"&amp;SUBSTITUTE(TEXT(AH7,"#,##0.00"),"-","△")&amp;"】"))</f>
        <v>【111.39】</v>
      </c>
      <c r="AI6" s="22">
        <f>IF(AI7="",NA(),AI7)</f>
        <v>132.55000000000001</v>
      </c>
      <c r="AJ6" s="22">
        <f t="shared" ref="AJ6:AR6" si="5">IF(AJ7="",NA(),AJ7)</f>
        <v>134.57</v>
      </c>
      <c r="AK6" s="22">
        <f t="shared" si="5"/>
        <v>134.21</v>
      </c>
      <c r="AL6" s="22">
        <f t="shared" si="5"/>
        <v>140.71</v>
      </c>
      <c r="AM6" s="22">
        <f t="shared" si="5"/>
        <v>140.79</v>
      </c>
      <c r="AN6" s="22">
        <f t="shared" si="5"/>
        <v>16.399999999999999</v>
      </c>
      <c r="AO6" s="22">
        <f t="shared" si="5"/>
        <v>30.84</v>
      </c>
      <c r="AP6" s="22">
        <f t="shared" si="5"/>
        <v>25.29</v>
      </c>
      <c r="AQ6" s="22">
        <f t="shared" si="5"/>
        <v>22.71</v>
      </c>
      <c r="AR6" s="22">
        <f t="shared" si="5"/>
        <v>6.17</v>
      </c>
      <c r="AS6" s="21" t="str">
        <f>IF(AS7="","",IF(AS7="-","【-】","【"&amp;SUBSTITUTE(TEXT(AS7,"#,##0.00"),"-","△")&amp;"】"))</f>
        <v>【1.30】</v>
      </c>
      <c r="AT6" s="22">
        <f>IF(AT7="",NA(),AT7)</f>
        <v>57.84</v>
      </c>
      <c r="AU6" s="22">
        <f t="shared" ref="AU6:BC6" si="6">IF(AU7="",NA(),AU7)</f>
        <v>59.45</v>
      </c>
      <c r="AV6" s="22">
        <f t="shared" si="6"/>
        <v>64.83</v>
      </c>
      <c r="AW6" s="22">
        <f t="shared" si="6"/>
        <v>78.06</v>
      </c>
      <c r="AX6" s="22">
        <f t="shared" si="6"/>
        <v>75.709999999999994</v>
      </c>
      <c r="AY6" s="22">
        <f t="shared" si="6"/>
        <v>293.23</v>
      </c>
      <c r="AZ6" s="22">
        <f t="shared" si="6"/>
        <v>450.54</v>
      </c>
      <c r="BA6" s="22">
        <f t="shared" si="6"/>
        <v>348.88</v>
      </c>
      <c r="BB6" s="22">
        <f t="shared" si="6"/>
        <v>381.07</v>
      </c>
      <c r="BC6" s="22">
        <f t="shared" si="6"/>
        <v>367.4</v>
      </c>
      <c r="BD6" s="21" t="str">
        <f>IF(BD7="","",IF(BD7="-","【-】","【"&amp;SUBSTITUTE(TEXT(BD7,"#,##0.00"),"-","△")&amp;"】"))</f>
        <v>【261.51】</v>
      </c>
      <c r="BE6" s="22">
        <f>IF(BE7="",NA(),BE7)</f>
        <v>522.96</v>
      </c>
      <c r="BF6" s="22">
        <f t="shared" ref="BF6:BN6" si="7">IF(BF7="",NA(),BF7)</f>
        <v>471.06</v>
      </c>
      <c r="BG6" s="22">
        <f t="shared" si="7"/>
        <v>408.02</v>
      </c>
      <c r="BH6" s="22">
        <f t="shared" si="7"/>
        <v>371.35</v>
      </c>
      <c r="BI6" s="22">
        <f t="shared" si="7"/>
        <v>286.24</v>
      </c>
      <c r="BJ6" s="22">
        <f t="shared" si="7"/>
        <v>542.29999999999995</v>
      </c>
      <c r="BK6" s="22">
        <f t="shared" si="7"/>
        <v>496.56</v>
      </c>
      <c r="BL6" s="22">
        <f t="shared" si="7"/>
        <v>540.38</v>
      </c>
      <c r="BM6" s="22">
        <f t="shared" si="7"/>
        <v>556.47</v>
      </c>
      <c r="BN6" s="22">
        <f t="shared" si="7"/>
        <v>564.99</v>
      </c>
      <c r="BO6" s="21" t="str">
        <f>IF(BO7="","",IF(BO7="-","【-】","【"&amp;SUBSTITUTE(TEXT(BO7,"#,##0.00"),"-","△")&amp;"】"))</f>
        <v>【265.16】</v>
      </c>
      <c r="BP6" s="22">
        <f>IF(BP7="",NA(),BP7)</f>
        <v>87.58</v>
      </c>
      <c r="BQ6" s="22">
        <f t="shared" ref="BQ6:BY6" si="8">IF(BQ7="",NA(),BQ7)</f>
        <v>88.86</v>
      </c>
      <c r="BR6" s="22">
        <f t="shared" si="8"/>
        <v>83.63</v>
      </c>
      <c r="BS6" s="22">
        <f t="shared" si="8"/>
        <v>77.349999999999994</v>
      </c>
      <c r="BT6" s="22">
        <f t="shared" si="8"/>
        <v>78.59</v>
      </c>
      <c r="BU6" s="22">
        <f t="shared" si="8"/>
        <v>87.51</v>
      </c>
      <c r="BV6" s="22">
        <f t="shared" si="8"/>
        <v>84.9</v>
      </c>
      <c r="BW6" s="22">
        <f t="shared" si="8"/>
        <v>83.22</v>
      </c>
      <c r="BX6" s="22">
        <f t="shared" si="8"/>
        <v>78.67</v>
      </c>
      <c r="BY6" s="22">
        <f t="shared" si="8"/>
        <v>80.56</v>
      </c>
      <c r="BZ6" s="21" t="str">
        <f>IF(BZ7="","",IF(BZ7="-","【-】","【"&amp;SUBSTITUTE(TEXT(BZ7,"#,##0.00"),"-","△")&amp;"】"))</f>
        <v>【102.35】</v>
      </c>
      <c r="CA6" s="22">
        <f>IF(CA7="",NA(),CA7)</f>
        <v>359.95</v>
      </c>
      <c r="CB6" s="22">
        <f t="shared" ref="CB6:CJ6" si="9">IF(CB7="",NA(),CB7)</f>
        <v>352.01</v>
      </c>
      <c r="CC6" s="22">
        <f t="shared" si="9"/>
        <v>372.92</v>
      </c>
      <c r="CD6" s="22">
        <f t="shared" si="9"/>
        <v>401.05</v>
      </c>
      <c r="CE6" s="22">
        <f t="shared" si="9"/>
        <v>399.08</v>
      </c>
      <c r="CF6" s="22">
        <f t="shared" si="9"/>
        <v>218.42</v>
      </c>
      <c r="CG6" s="22">
        <f t="shared" si="9"/>
        <v>231.9</v>
      </c>
      <c r="CH6" s="22">
        <f t="shared" si="9"/>
        <v>234.17</v>
      </c>
      <c r="CI6" s="22">
        <f t="shared" si="9"/>
        <v>257.95</v>
      </c>
      <c r="CJ6" s="22">
        <f t="shared" si="9"/>
        <v>260.87</v>
      </c>
      <c r="CK6" s="21" t="str">
        <f>IF(CK7="","",IF(CK7="-","【-】","【"&amp;SUBSTITUTE(TEXT(CK7,"#,##0.00"),"-","△")&amp;"】"))</f>
        <v>【167.74】</v>
      </c>
      <c r="CL6" s="22">
        <f>IF(CL7="",NA(),CL7)</f>
        <v>70.739999999999995</v>
      </c>
      <c r="CM6" s="22">
        <f t="shared" ref="CM6:CU6" si="10">IF(CM7="",NA(),CM7)</f>
        <v>73.39</v>
      </c>
      <c r="CN6" s="22">
        <f t="shared" si="10"/>
        <v>69.709999999999994</v>
      </c>
      <c r="CO6" s="22">
        <f t="shared" si="10"/>
        <v>66.02</v>
      </c>
      <c r="CP6" s="22">
        <f t="shared" si="10"/>
        <v>69.510000000000005</v>
      </c>
      <c r="CQ6" s="22">
        <f t="shared" si="10"/>
        <v>50.24</v>
      </c>
      <c r="CR6" s="22">
        <f t="shared" si="10"/>
        <v>39.61</v>
      </c>
      <c r="CS6" s="22">
        <f t="shared" si="10"/>
        <v>41.06</v>
      </c>
      <c r="CT6" s="22">
        <f t="shared" si="10"/>
        <v>39.94</v>
      </c>
      <c r="CU6" s="22">
        <f t="shared" si="10"/>
        <v>40.19</v>
      </c>
      <c r="CV6" s="21" t="str">
        <f>IF(CV7="","",IF(CV7="-","【-】","【"&amp;SUBSTITUTE(TEXT(CV7,"#,##0.00"),"-","△")&amp;"】"))</f>
        <v>【60.29】</v>
      </c>
      <c r="CW6" s="22">
        <f>IF(CW7="",NA(),CW7)</f>
        <v>40.25</v>
      </c>
      <c r="CX6" s="22">
        <f t="shared" ref="CX6:DF6" si="11">IF(CX7="",NA(),CX7)</f>
        <v>37.83</v>
      </c>
      <c r="CY6" s="22">
        <f t="shared" si="11"/>
        <v>39.06</v>
      </c>
      <c r="CZ6" s="22">
        <f t="shared" si="11"/>
        <v>37.31</v>
      </c>
      <c r="DA6" s="22">
        <f t="shared" si="11"/>
        <v>34.89</v>
      </c>
      <c r="DB6" s="22">
        <f t="shared" si="11"/>
        <v>78.650000000000006</v>
      </c>
      <c r="DC6" s="22">
        <f t="shared" si="11"/>
        <v>72.959999999999994</v>
      </c>
      <c r="DD6" s="22">
        <f t="shared" si="11"/>
        <v>72.42</v>
      </c>
      <c r="DE6" s="22">
        <f t="shared" si="11"/>
        <v>69.41</v>
      </c>
      <c r="DF6" s="22">
        <f t="shared" si="11"/>
        <v>71.52</v>
      </c>
      <c r="DG6" s="21" t="str">
        <f>IF(DG7="","",IF(DG7="-","【-】","【"&amp;SUBSTITUTE(TEXT(DG7,"#,##0.00"),"-","△")&amp;"】"))</f>
        <v>【90.12】</v>
      </c>
      <c r="DH6" s="22">
        <f>IF(DH7="",NA(),DH7)</f>
        <v>61.75</v>
      </c>
      <c r="DI6" s="22">
        <f t="shared" ref="DI6:DQ6" si="12">IF(DI7="",NA(),DI7)</f>
        <v>63.46</v>
      </c>
      <c r="DJ6" s="22">
        <f t="shared" si="12"/>
        <v>65.28</v>
      </c>
      <c r="DK6" s="22">
        <f t="shared" si="12"/>
        <v>67.22</v>
      </c>
      <c r="DL6" s="22">
        <f t="shared" si="12"/>
        <v>69.23</v>
      </c>
      <c r="DM6" s="22">
        <f t="shared" si="12"/>
        <v>45.14</v>
      </c>
      <c r="DN6" s="22">
        <f t="shared" si="12"/>
        <v>54.09</v>
      </c>
      <c r="DO6" s="22">
        <f t="shared" si="12"/>
        <v>52.73</v>
      </c>
      <c r="DP6" s="22">
        <f t="shared" si="12"/>
        <v>53.25</v>
      </c>
      <c r="DQ6" s="22">
        <f t="shared" si="12"/>
        <v>53.4</v>
      </c>
      <c r="DR6" s="21" t="str">
        <f>IF(DR7="","",IF(DR7="-","【-】","【"&amp;SUBSTITUTE(TEXT(DR7,"#,##0.00"),"-","△")&amp;"】"))</f>
        <v>【50.88】</v>
      </c>
      <c r="DS6" s="22">
        <f>IF(DS7="",NA(),DS7)</f>
        <v>1.22</v>
      </c>
      <c r="DT6" s="22">
        <f t="shared" ref="DT6:EB6" si="13">IF(DT7="",NA(),DT7)</f>
        <v>1.22</v>
      </c>
      <c r="DU6" s="22">
        <f t="shared" si="13"/>
        <v>1.22</v>
      </c>
      <c r="DV6" s="22">
        <f t="shared" si="13"/>
        <v>9.91</v>
      </c>
      <c r="DW6" s="22">
        <f t="shared" si="13"/>
        <v>9.91</v>
      </c>
      <c r="DX6" s="22">
        <f t="shared" si="13"/>
        <v>13.58</v>
      </c>
      <c r="DY6" s="22">
        <f t="shared" si="13"/>
        <v>18.68</v>
      </c>
      <c r="DZ6" s="22">
        <f t="shared" si="13"/>
        <v>19.91</v>
      </c>
      <c r="EA6" s="22">
        <f t="shared" si="13"/>
        <v>23.02</v>
      </c>
      <c r="EB6" s="22">
        <f t="shared" si="13"/>
        <v>21.86</v>
      </c>
      <c r="EC6" s="21" t="str">
        <f>IF(EC7="","",IF(EC7="-","【-】","【"&amp;SUBSTITUTE(TEXT(EC7,"#,##0.00"),"-","△")&amp;"】"))</f>
        <v>【22.30】</v>
      </c>
      <c r="ED6" s="21">
        <f>IF(ED7="",NA(),ED7)</f>
        <v>0</v>
      </c>
      <c r="EE6" s="21">
        <f t="shared" ref="EE6:EM6" si="14">IF(EE7="",NA(),EE7)</f>
        <v>0</v>
      </c>
      <c r="EF6" s="21">
        <f t="shared" si="14"/>
        <v>0</v>
      </c>
      <c r="EG6" s="21">
        <f t="shared" si="14"/>
        <v>0</v>
      </c>
      <c r="EH6" s="21">
        <f t="shared" si="14"/>
        <v>0</v>
      </c>
      <c r="EI6" s="22">
        <f t="shared" si="14"/>
        <v>0.44</v>
      </c>
      <c r="EJ6" s="22">
        <f t="shared" si="14"/>
        <v>0.32</v>
      </c>
      <c r="EK6" s="22">
        <f t="shared" si="14"/>
        <v>0.81</v>
      </c>
      <c r="EL6" s="22">
        <f t="shared" si="14"/>
        <v>0.38</v>
      </c>
      <c r="EM6" s="22">
        <f t="shared" si="14"/>
        <v>0.51</v>
      </c>
      <c r="EN6" s="21" t="str">
        <f>IF(EN7="","",IF(EN7="-","【-】","【"&amp;SUBSTITUTE(TEXT(EN7,"#,##0.00"),"-","△")&amp;"】"))</f>
        <v>【0.66】</v>
      </c>
    </row>
    <row r="7" spans="1:144" s="23" customFormat="1" x14ac:dyDescent="0.2">
      <c r="A7" s="15"/>
      <c r="B7" s="24">
        <v>2021</v>
      </c>
      <c r="C7" s="24">
        <v>16942</v>
      </c>
      <c r="D7" s="24">
        <v>46</v>
      </c>
      <c r="E7" s="24">
        <v>1</v>
      </c>
      <c r="F7" s="24">
        <v>0</v>
      </c>
      <c r="G7" s="24">
        <v>1</v>
      </c>
      <c r="H7" s="24" t="s">
        <v>93</v>
      </c>
      <c r="I7" s="24" t="s">
        <v>94</v>
      </c>
      <c r="J7" s="24" t="s">
        <v>95</v>
      </c>
      <c r="K7" s="24" t="s">
        <v>96</v>
      </c>
      <c r="L7" s="24" t="s">
        <v>97</v>
      </c>
      <c r="M7" s="24" t="s">
        <v>98</v>
      </c>
      <c r="N7" s="25" t="s">
        <v>99</v>
      </c>
      <c r="O7" s="25">
        <v>65.099999999999994</v>
      </c>
      <c r="P7" s="25">
        <v>99.78</v>
      </c>
      <c r="Q7" s="25">
        <v>6950</v>
      </c>
      <c r="R7" s="25">
        <v>4595</v>
      </c>
      <c r="S7" s="25">
        <v>397.72</v>
      </c>
      <c r="T7" s="25">
        <v>11.55</v>
      </c>
      <c r="U7" s="25">
        <v>4073</v>
      </c>
      <c r="V7" s="25">
        <v>5.8</v>
      </c>
      <c r="W7" s="25">
        <v>702.24</v>
      </c>
      <c r="X7" s="25">
        <v>109.43</v>
      </c>
      <c r="Y7" s="25">
        <v>102.18</v>
      </c>
      <c r="Z7" s="25">
        <v>102.46</v>
      </c>
      <c r="AA7" s="25">
        <v>106.64</v>
      </c>
      <c r="AB7" s="25">
        <v>100.41</v>
      </c>
      <c r="AC7" s="25">
        <v>104.47</v>
      </c>
      <c r="AD7" s="25">
        <v>107.64</v>
      </c>
      <c r="AE7" s="25">
        <v>108.22</v>
      </c>
      <c r="AF7" s="25">
        <v>114.22</v>
      </c>
      <c r="AG7" s="25">
        <v>108.19</v>
      </c>
      <c r="AH7" s="25">
        <v>111.39</v>
      </c>
      <c r="AI7" s="25">
        <v>132.55000000000001</v>
      </c>
      <c r="AJ7" s="25">
        <v>134.57</v>
      </c>
      <c r="AK7" s="25">
        <v>134.21</v>
      </c>
      <c r="AL7" s="25">
        <v>140.71</v>
      </c>
      <c r="AM7" s="25">
        <v>140.79</v>
      </c>
      <c r="AN7" s="25">
        <v>16.399999999999999</v>
      </c>
      <c r="AO7" s="25">
        <v>30.84</v>
      </c>
      <c r="AP7" s="25">
        <v>25.29</v>
      </c>
      <c r="AQ7" s="25">
        <v>22.71</v>
      </c>
      <c r="AR7" s="25">
        <v>6.17</v>
      </c>
      <c r="AS7" s="25">
        <v>1.3</v>
      </c>
      <c r="AT7" s="25">
        <v>57.84</v>
      </c>
      <c r="AU7" s="25">
        <v>59.45</v>
      </c>
      <c r="AV7" s="25">
        <v>64.83</v>
      </c>
      <c r="AW7" s="25">
        <v>78.06</v>
      </c>
      <c r="AX7" s="25">
        <v>75.709999999999994</v>
      </c>
      <c r="AY7" s="25">
        <v>293.23</v>
      </c>
      <c r="AZ7" s="25">
        <v>450.54</v>
      </c>
      <c r="BA7" s="25">
        <v>348.88</v>
      </c>
      <c r="BB7" s="25">
        <v>381.07</v>
      </c>
      <c r="BC7" s="25">
        <v>367.4</v>
      </c>
      <c r="BD7" s="25">
        <v>261.51</v>
      </c>
      <c r="BE7" s="25">
        <v>522.96</v>
      </c>
      <c r="BF7" s="25">
        <v>471.06</v>
      </c>
      <c r="BG7" s="25">
        <v>408.02</v>
      </c>
      <c r="BH7" s="25">
        <v>371.35</v>
      </c>
      <c r="BI7" s="25">
        <v>286.24</v>
      </c>
      <c r="BJ7" s="25">
        <v>542.29999999999995</v>
      </c>
      <c r="BK7" s="25">
        <v>496.56</v>
      </c>
      <c r="BL7" s="25">
        <v>540.38</v>
      </c>
      <c r="BM7" s="25">
        <v>556.47</v>
      </c>
      <c r="BN7" s="25">
        <v>564.99</v>
      </c>
      <c r="BO7" s="25">
        <v>265.16000000000003</v>
      </c>
      <c r="BP7" s="25">
        <v>87.58</v>
      </c>
      <c r="BQ7" s="25">
        <v>88.86</v>
      </c>
      <c r="BR7" s="25">
        <v>83.63</v>
      </c>
      <c r="BS7" s="25">
        <v>77.349999999999994</v>
      </c>
      <c r="BT7" s="25">
        <v>78.59</v>
      </c>
      <c r="BU7" s="25">
        <v>87.51</v>
      </c>
      <c r="BV7" s="25">
        <v>84.9</v>
      </c>
      <c r="BW7" s="25">
        <v>83.22</v>
      </c>
      <c r="BX7" s="25">
        <v>78.67</v>
      </c>
      <c r="BY7" s="25">
        <v>80.56</v>
      </c>
      <c r="BZ7" s="25">
        <v>102.35</v>
      </c>
      <c r="CA7" s="25">
        <v>359.95</v>
      </c>
      <c r="CB7" s="25">
        <v>352.01</v>
      </c>
      <c r="CC7" s="25">
        <v>372.92</v>
      </c>
      <c r="CD7" s="25">
        <v>401.05</v>
      </c>
      <c r="CE7" s="25">
        <v>399.08</v>
      </c>
      <c r="CF7" s="25">
        <v>218.42</v>
      </c>
      <c r="CG7" s="25">
        <v>231.9</v>
      </c>
      <c r="CH7" s="25">
        <v>234.17</v>
      </c>
      <c r="CI7" s="25">
        <v>257.95</v>
      </c>
      <c r="CJ7" s="25">
        <v>260.87</v>
      </c>
      <c r="CK7" s="25">
        <v>167.74</v>
      </c>
      <c r="CL7" s="25">
        <v>70.739999999999995</v>
      </c>
      <c r="CM7" s="25">
        <v>73.39</v>
      </c>
      <c r="CN7" s="25">
        <v>69.709999999999994</v>
      </c>
      <c r="CO7" s="25">
        <v>66.02</v>
      </c>
      <c r="CP7" s="25">
        <v>69.510000000000005</v>
      </c>
      <c r="CQ7" s="25">
        <v>50.24</v>
      </c>
      <c r="CR7" s="25">
        <v>39.61</v>
      </c>
      <c r="CS7" s="25">
        <v>41.06</v>
      </c>
      <c r="CT7" s="25">
        <v>39.94</v>
      </c>
      <c r="CU7" s="25">
        <v>40.19</v>
      </c>
      <c r="CV7" s="25">
        <v>60.29</v>
      </c>
      <c r="CW7" s="25">
        <v>40.25</v>
      </c>
      <c r="CX7" s="25">
        <v>37.83</v>
      </c>
      <c r="CY7" s="25">
        <v>39.06</v>
      </c>
      <c r="CZ7" s="25">
        <v>37.31</v>
      </c>
      <c r="DA7" s="25">
        <v>34.89</v>
      </c>
      <c r="DB7" s="25">
        <v>78.650000000000006</v>
      </c>
      <c r="DC7" s="25">
        <v>72.959999999999994</v>
      </c>
      <c r="DD7" s="25">
        <v>72.42</v>
      </c>
      <c r="DE7" s="25">
        <v>69.41</v>
      </c>
      <c r="DF7" s="25">
        <v>71.52</v>
      </c>
      <c r="DG7" s="25">
        <v>90.12</v>
      </c>
      <c r="DH7" s="25">
        <v>61.75</v>
      </c>
      <c r="DI7" s="25">
        <v>63.46</v>
      </c>
      <c r="DJ7" s="25">
        <v>65.28</v>
      </c>
      <c r="DK7" s="25">
        <v>67.22</v>
      </c>
      <c r="DL7" s="25">
        <v>69.23</v>
      </c>
      <c r="DM7" s="25">
        <v>45.14</v>
      </c>
      <c r="DN7" s="25">
        <v>54.09</v>
      </c>
      <c r="DO7" s="25">
        <v>52.73</v>
      </c>
      <c r="DP7" s="25">
        <v>53.25</v>
      </c>
      <c r="DQ7" s="25">
        <v>53.4</v>
      </c>
      <c r="DR7" s="25">
        <v>50.88</v>
      </c>
      <c r="DS7" s="25">
        <v>1.22</v>
      </c>
      <c r="DT7" s="25">
        <v>1.22</v>
      </c>
      <c r="DU7" s="25">
        <v>1.22</v>
      </c>
      <c r="DV7" s="25">
        <v>9.91</v>
      </c>
      <c r="DW7" s="25">
        <v>9.91</v>
      </c>
      <c r="DX7" s="25">
        <v>13.58</v>
      </c>
      <c r="DY7" s="25">
        <v>18.68</v>
      </c>
      <c r="DZ7" s="25">
        <v>19.91</v>
      </c>
      <c r="EA7" s="25">
        <v>23.02</v>
      </c>
      <c r="EB7" s="25">
        <v>21.86</v>
      </c>
      <c r="EC7" s="25">
        <v>22.3</v>
      </c>
      <c r="ED7" s="25">
        <v>0</v>
      </c>
      <c r="EE7" s="25">
        <v>0</v>
      </c>
      <c r="EF7" s="25">
        <v>0</v>
      </c>
      <c r="EG7" s="25">
        <v>0</v>
      </c>
      <c r="EH7" s="25">
        <v>0</v>
      </c>
      <c r="EI7" s="25">
        <v>0.44</v>
      </c>
      <c r="EJ7" s="25">
        <v>0.32</v>
      </c>
      <c r="EK7" s="25">
        <v>0.81</v>
      </c>
      <c r="EL7" s="25">
        <v>0.38</v>
      </c>
      <c r="EM7" s="25">
        <v>0.51</v>
      </c>
      <c r="EN7" s="25">
        <v>0.66</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2">
      <c r="B11">
        <v>4</v>
      </c>
      <c r="C11">
        <v>3</v>
      </c>
      <c r="D11">
        <v>2</v>
      </c>
      <c r="E11">
        <v>1</v>
      </c>
      <c r="F11">
        <v>0</v>
      </c>
      <c r="G11" t="s">
        <v>105</v>
      </c>
    </row>
    <row r="12" spans="1:144" x14ac:dyDescent="0.2">
      <c r="B12">
        <v>1</v>
      </c>
      <c r="C12">
        <v>1</v>
      </c>
      <c r="D12">
        <v>1</v>
      </c>
      <c r="E12">
        <v>2</v>
      </c>
      <c r="F12">
        <v>3</v>
      </c>
      <c r="G12" t="s">
        <v>106</v>
      </c>
    </row>
    <row r="13" spans="1:144" x14ac:dyDescent="0.2">
      <c r="B13" t="s">
        <v>107</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2023-01-20T09:22:11Z</cp:lastPrinted>
  <dcterms:created xsi:type="dcterms:W3CDTF">2022-12-01T00:52:08Z</dcterms:created>
  <dcterms:modified xsi:type="dcterms:W3CDTF">2023-01-24T04:20:34Z</dcterms:modified>
  <cp:category/>
</cp:coreProperties>
</file>